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ura\Desktop\"/>
    </mc:Choice>
  </mc:AlternateContent>
  <bookViews>
    <workbookView xWindow="0" yWindow="0" windowWidth="20490" windowHeight="7755"/>
  </bookViews>
  <sheets>
    <sheet name="Испол Ф-2" sheetId="2" r:id="rId1"/>
    <sheet name="Взаимоувязка" sheetId="3" r:id="rId2"/>
  </sheets>
  <calcPr calcId="152511"/>
</workbook>
</file>

<file path=xl/calcChain.xml><?xml version="1.0" encoding="utf-8"?>
<calcChain xmlns="http://schemas.openxmlformats.org/spreadsheetml/2006/main">
  <c r="U27" i="3" l="1"/>
  <c r="U28" i="3"/>
  <c r="U29" i="3"/>
  <c r="U30" i="3"/>
  <c r="U31" i="3"/>
  <c r="U32" i="3"/>
  <c r="U33" i="3"/>
  <c r="U34" i="3"/>
  <c r="U35" i="3"/>
  <c r="U26" i="3"/>
  <c r="T27" i="3"/>
  <c r="T28" i="3"/>
  <c r="T29" i="3"/>
  <c r="T30" i="3"/>
  <c r="T31" i="3"/>
  <c r="T32" i="3"/>
  <c r="T33" i="3"/>
  <c r="T34" i="3"/>
  <c r="T35" i="3"/>
  <c r="T26" i="3"/>
  <c r="E23" i="2"/>
  <c r="F23" i="2"/>
  <c r="G23" i="2"/>
  <c r="H23" i="2"/>
  <c r="E36" i="2"/>
  <c r="E17" i="2"/>
  <c r="D23" i="2"/>
  <c r="D36" i="2"/>
  <c r="H17" i="2"/>
  <c r="G17" i="2"/>
  <c r="F17" i="2"/>
  <c r="D17" i="2"/>
  <c r="U11" i="3"/>
  <c r="T11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B17" i="3"/>
  <c r="U16" i="3"/>
  <c r="T16" i="3"/>
  <c r="U15" i="3"/>
  <c r="T15" i="3"/>
  <c r="U14" i="3"/>
  <c r="T14" i="3"/>
  <c r="U13" i="3"/>
  <c r="T13" i="3"/>
  <c r="U12" i="3"/>
  <c r="T12" i="3"/>
  <c r="U10" i="3"/>
  <c r="T10" i="3"/>
  <c r="U9" i="3"/>
  <c r="T9" i="3"/>
  <c r="U8" i="3"/>
  <c r="T8" i="3"/>
  <c r="U7" i="3"/>
  <c r="T7" i="3"/>
  <c r="D39" i="2" l="1"/>
  <c r="E39" i="2"/>
  <c r="G39" i="2"/>
  <c r="H39" i="2"/>
  <c r="F39" i="2"/>
  <c r="U36" i="3"/>
  <c r="T36" i="3"/>
  <c r="T17" i="3"/>
  <c r="U17" i="3"/>
</calcChain>
</file>

<file path=xl/sharedStrings.xml><?xml version="1.0" encoding="utf-8"?>
<sst xmlns="http://schemas.openxmlformats.org/spreadsheetml/2006/main" count="130" uniqueCount="71">
  <si>
    <t>Оплата труда</t>
  </si>
  <si>
    <t>Приложение 4</t>
  </si>
  <si>
    <t>Подпрограмма</t>
  </si>
  <si>
    <t>Наименование специфики расходов</t>
  </si>
  <si>
    <t>Код специфики</t>
  </si>
  <si>
    <t>Уточненный план финансирования на год</t>
  </si>
  <si>
    <t>Уточненный план финансирования на отчетный период</t>
  </si>
  <si>
    <t>обязател</t>
  </si>
  <si>
    <t>платежам</t>
  </si>
  <si>
    <t>Оплаченные обязательства по бюджет программам</t>
  </si>
  <si>
    <t>Фактические расходы</t>
  </si>
  <si>
    <t>к Правилам составления и предоставления</t>
  </si>
  <si>
    <t>отчетности государственными учреждениями</t>
  </si>
  <si>
    <t>Отчет об исполнения плана финансирования</t>
  </si>
  <si>
    <t>форма 2</t>
  </si>
  <si>
    <t>Функциональная группа</t>
  </si>
  <si>
    <t>Администратор бюджетных программ</t>
  </si>
  <si>
    <t>Бюджетная программа</t>
  </si>
  <si>
    <t>Периодичность</t>
  </si>
  <si>
    <t>единица измерения</t>
  </si>
  <si>
    <t>Образование</t>
  </si>
  <si>
    <t>Управление образования Акмолинской области</t>
  </si>
  <si>
    <t>код</t>
  </si>
  <si>
    <t>тыс.тенге</t>
  </si>
  <si>
    <t>Обследование психического здоровья детей и подростков и оказание психолого-медико-консультативной помощи населению</t>
  </si>
  <si>
    <t>Компенсационные выплаты</t>
  </si>
  <si>
    <t>Социальный налог</t>
  </si>
  <si>
    <t>Социальные отчисления в ГФСС</t>
  </si>
  <si>
    <t>Всего</t>
  </si>
  <si>
    <t>Приобретение прочих товаров</t>
  </si>
  <si>
    <t>Оплата коммунальных услуг</t>
  </si>
  <si>
    <t>Оплата услуг связи</t>
  </si>
  <si>
    <t>Командировки и служебные разъезды внутри страны</t>
  </si>
  <si>
    <t>Заведующая</t>
  </si>
  <si>
    <t>Водолазова Т.В.</t>
  </si>
  <si>
    <t>Бухгалтер</t>
  </si>
  <si>
    <t>Пальцева Б.А.</t>
  </si>
  <si>
    <t xml:space="preserve">Взаимоувязка баланса </t>
  </si>
  <si>
    <t>Спец</t>
  </si>
  <si>
    <t>Дт</t>
  </si>
  <si>
    <t>Кт</t>
  </si>
  <si>
    <t>159/3122</t>
  </si>
  <si>
    <t>КГУ "Кабинет психолого-педагогической коррекции № 1, город Акколь, Аккольский район"</t>
  </si>
  <si>
    <t>180/3241</t>
  </si>
  <si>
    <t>195/3141</t>
  </si>
  <si>
    <t>198/3142</t>
  </si>
  <si>
    <t>160/1261</t>
  </si>
  <si>
    <t>173/3121</t>
  </si>
  <si>
    <t>плюс</t>
  </si>
  <si>
    <t>минус</t>
  </si>
  <si>
    <t xml:space="preserve">Бухгалтер    </t>
  </si>
  <si>
    <t>Кабинеты коррекции</t>
  </si>
  <si>
    <t>0330</t>
  </si>
  <si>
    <t>итого</t>
  </si>
  <si>
    <t>Оплата прочих услуг и работ</t>
  </si>
  <si>
    <t>годовая</t>
  </si>
  <si>
    <t>Отчисления на  ОСМС</t>
  </si>
  <si>
    <t>Фактические расходы= кассовые расходы +Дт начала года - Кт начала года - Дт конец года+Кт конец года</t>
  </si>
  <si>
    <t>178/3210</t>
  </si>
  <si>
    <t>Трансферты из РБ</t>
  </si>
  <si>
    <t>За счет средств МБ</t>
  </si>
  <si>
    <t>015</t>
  </si>
  <si>
    <t>Приобретение машин, оборудования, инструментов</t>
  </si>
  <si>
    <t>Приобретение нематериальных актовов</t>
  </si>
  <si>
    <t>067</t>
  </si>
  <si>
    <t>Капитальные расходы подведомственных  госучреждений</t>
  </si>
  <si>
    <t>015 За счет средств местного бюджета</t>
  </si>
  <si>
    <t>Приобретение транспортных средств</t>
  </si>
  <si>
    <t>Сальдо на начало года 01.01.2020г.</t>
  </si>
  <si>
    <t>Сальдо на 30.06.2020г.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</si>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</sst>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KZ Times New Roman"/>
      <family val="1"/>
      <charset val="204"/>
    </font>
    <font>
      <sz val="12"/>
      <name val="KZ 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0" fontId="1" fillId="0" borderId="1" xfId="0" applyFont="1" applyBorder="1"/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2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5" xfId="0" applyFill="1" applyBorder="1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2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7" xfId="0" applyFill="1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justify" wrapText="1"/>
    </xf>
    <xf numFmtId="49" fontId="13" fillId="0" borderId="1" xfId="0" applyNumberFormat="1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 vertical="justify" wrapText="1"/>
    </xf>
    <xf numFmtId="0" fontId="11" fillId="0" borderId="1" xfId="0" applyFont="1" applyBorder="1"/>
    <xf numFmtId="49" fontId="13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justify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Layout" zoomScale="90" zoomScalePageLayoutView="90" workbookViewId="0">
      <selection activeCell="C5" sqref="C5"/>
    </sheetView>
  </sheetViews>
  <sheetFormatPr defaultRowHeight="12.75"/>
  <cols>
    <col min="1" max="1" width="5.85546875" customWidth="1"/>
    <col min="2" max="2" width="31.5703125" customWidth="1"/>
    <col min="4" max="4" width="10.5703125" customWidth="1"/>
    <col min="5" max="5" width="10.7109375" customWidth="1"/>
    <col min="6" max="6" width="10.5703125" customWidth="1"/>
    <col min="7" max="7" width="10.42578125" customWidth="1"/>
    <col min="8" max="8" width="10.7109375" customWidth="1"/>
    <col min="9" max="9" width="10.7109375" bestFit="1" customWidth="1"/>
  </cols>
  <sheetData>
    <row r="1" spans="1:8" ht="15.75">
      <c r="A1" s="5"/>
      <c r="B1" s="1"/>
      <c r="C1" s="1"/>
      <c r="D1" s="1"/>
      <c r="E1" s="1"/>
      <c r="F1" s="1" t="s">
        <v>1</v>
      </c>
      <c r="G1" s="1"/>
      <c r="H1" s="1"/>
    </row>
    <row r="2" spans="1:8" ht="15.75">
      <c r="A2" s="5"/>
      <c r="B2" s="1"/>
      <c r="C2" s="3"/>
      <c r="D2" s="4"/>
      <c r="E2" s="1" t="s">
        <v>11</v>
      </c>
      <c r="F2" s="1"/>
      <c r="G2" s="1"/>
      <c r="H2" s="1"/>
    </row>
    <row r="3" spans="1:8" ht="15.75">
      <c r="A3" s="5"/>
      <c r="B3" s="1"/>
      <c r="C3" s="3"/>
      <c r="D3" s="4"/>
      <c r="E3" s="1" t="s">
        <v>12</v>
      </c>
      <c r="F3" s="1"/>
      <c r="G3" s="1"/>
      <c r="H3" s="1"/>
    </row>
    <row r="4" spans="1:8" ht="15.75">
      <c r="A4" s="5"/>
      <c r="B4" s="1"/>
      <c r="C4" s="3"/>
      <c r="D4" s="4"/>
      <c r="E4" s="1"/>
      <c r="F4" s="1"/>
      <c r="G4" s="1"/>
      <c r="H4" s="1"/>
    </row>
    <row r="5" spans="1:8" ht="15.75">
      <c r="A5" s="5"/>
      <c r="B5" s="1"/>
      <c r="C5" s="14" t="s">
        <v>13</v>
      </c>
      <c r="D5" s="15"/>
      <c r="E5" s="16"/>
      <c r="F5" s="16"/>
      <c r="G5" s="1"/>
      <c r="H5" s="1"/>
    </row>
    <row r="6" spans="1:8" ht="15.75">
      <c r="A6" s="5"/>
      <c r="B6" s="1"/>
      <c r="C6" s="3"/>
      <c r="D6" s="4" t="s">
        <v>14</v>
      </c>
      <c r="E6" s="1"/>
      <c r="F6" s="1"/>
      <c r="G6" s="1"/>
      <c r="H6" s="1"/>
    </row>
    <row r="7" spans="1:8" ht="15.75">
      <c r="A7" s="5"/>
      <c r="B7" s="1"/>
      <c r="C7" s="3"/>
      <c r="D7" s="4"/>
      <c r="E7" s="1"/>
      <c r="F7" s="1"/>
      <c r="G7" s="1"/>
      <c r="H7" s="33" t="s">
        <v>22</v>
      </c>
    </row>
    <row r="8" spans="1:8" ht="15.75">
      <c r="A8" s="5"/>
      <c r="B8" s="1" t="s">
        <v>15</v>
      </c>
      <c r="C8" s="3"/>
      <c r="D8" s="53" t="s">
        <v>20</v>
      </c>
      <c r="E8" s="53"/>
      <c r="F8" s="53"/>
      <c r="G8" s="53"/>
      <c r="H8" s="26">
        <v>4</v>
      </c>
    </row>
    <row r="9" spans="1:8" ht="15.75">
      <c r="A9" s="5"/>
      <c r="B9" s="1" t="s">
        <v>16</v>
      </c>
      <c r="C9" s="3"/>
      <c r="D9" s="53" t="s">
        <v>21</v>
      </c>
      <c r="E9" s="53"/>
      <c r="F9" s="53"/>
      <c r="G9" s="53"/>
      <c r="H9" s="27">
        <v>261</v>
      </c>
    </row>
    <row r="10" spans="1:8" ht="44.25" customHeight="1">
      <c r="A10" s="2"/>
      <c r="B10" s="17" t="s">
        <v>17</v>
      </c>
      <c r="C10" s="3"/>
      <c r="D10" s="54" t="s">
        <v>24</v>
      </c>
      <c r="E10" s="55"/>
      <c r="F10" s="55"/>
      <c r="G10" s="56"/>
      <c r="H10" s="28" t="s">
        <v>52</v>
      </c>
    </row>
    <row r="11" spans="1:8" ht="30.75" customHeight="1">
      <c r="A11" s="10"/>
      <c r="B11" s="18" t="s">
        <v>2</v>
      </c>
      <c r="C11" s="11"/>
      <c r="D11" s="57" t="s">
        <v>51</v>
      </c>
      <c r="E11" s="57"/>
      <c r="F11" s="57"/>
      <c r="G11" s="58"/>
      <c r="H11" s="26">
        <v>11</v>
      </c>
    </row>
    <row r="12" spans="1:8" ht="15.75">
      <c r="A12" s="10"/>
      <c r="B12" s="11" t="s">
        <v>18</v>
      </c>
      <c r="C12" s="11"/>
      <c r="D12" s="13" t="s">
        <v>55</v>
      </c>
      <c r="E12" s="13"/>
      <c r="F12" s="13"/>
      <c r="G12" s="9"/>
      <c r="H12" s="26"/>
    </row>
    <row r="13" spans="1:8" ht="15.75">
      <c r="A13" s="10"/>
      <c r="B13" s="11" t="s">
        <v>19</v>
      </c>
      <c r="C13" s="11"/>
      <c r="D13" s="13" t="s">
        <v>23</v>
      </c>
      <c r="E13" s="13"/>
      <c r="F13" s="13"/>
      <c r="G13" s="9"/>
      <c r="H13" s="26"/>
    </row>
    <row r="14" spans="1:8" ht="15.75">
      <c r="A14" s="12"/>
      <c r="B14" s="7"/>
      <c r="C14" s="7"/>
      <c r="D14" s="6"/>
      <c r="E14" s="11"/>
      <c r="F14" s="11"/>
      <c r="G14" s="1"/>
      <c r="H14" s="1"/>
    </row>
    <row r="15" spans="1:8" ht="15.75">
      <c r="A15" s="59" t="s">
        <v>2</v>
      </c>
      <c r="B15" s="59" t="s">
        <v>3</v>
      </c>
      <c r="C15" s="59" t="s">
        <v>4</v>
      </c>
      <c r="D15" s="59" t="s">
        <v>5</v>
      </c>
      <c r="E15" s="52" t="s">
        <v>6</v>
      </c>
      <c r="F15" s="52"/>
      <c r="G15" s="52" t="s">
        <v>9</v>
      </c>
      <c r="H15" s="52" t="s">
        <v>10</v>
      </c>
    </row>
    <row r="16" spans="1:8" ht="30.75" customHeight="1">
      <c r="A16" s="59"/>
      <c r="B16" s="59"/>
      <c r="C16" s="59"/>
      <c r="D16" s="59"/>
      <c r="E16" s="8" t="s">
        <v>7</v>
      </c>
      <c r="F16" s="8" t="s">
        <v>8</v>
      </c>
      <c r="G16" s="52"/>
      <c r="H16" s="52"/>
    </row>
    <row r="17" spans="1:15" ht="18" customHeight="1">
      <c r="A17" s="43" t="s">
        <v>70</v>
      </c>
      <c r="B17" s="44" t="s">
        <v>59</v>
      </c>
      <c r="C17" s="44"/>
      <c r="D17" s="44">
        <f>D18+D19+D20+D21+D22</f>
        <v>1762.2</v>
      </c>
      <c r="E17" s="44">
        <f>E18+E19+E20+E21+E22</f>
        <v>1762.2</v>
      </c>
      <c r="F17" s="44">
        <f>F18+F19+F20+F21+F22</f>
        <v>1369.8</v>
      </c>
      <c r="G17" s="44">
        <f>G18+G19+G20+G21+G22</f>
        <v>1369.8</v>
      </c>
      <c r="H17" s="44">
        <f>H18+H19+H20+H21+H22</f>
        <v>1369.8</v>
      </c>
    </row>
    <row r="18" spans="1:15" ht="18" customHeight="1">
      <c r="A18" s="41"/>
      <c r="B18" s="22" t="s">
        <v>0</v>
      </c>
      <c r="C18" s="26">
        <v>111</v>
      </c>
      <c r="D18" s="41">
        <v>1450.5</v>
      </c>
      <c r="E18" s="42">
        <v>1450.5</v>
      </c>
      <c r="F18" s="41">
        <v>1135</v>
      </c>
      <c r="G18" s="41">
        <v>1135</v>
      </c>
      <c r="H18" s="41">
        <v>1135</v>
      </c>
    </row>
    <row r="19" spans="1:15" ht="18" customHeight="1">
      <c r="A19" s="41"/>
      <c r="B19" s="8" t="s">
        <v>25</v>
      </c>
      <c r="C19" s="26">
        <v>113</v>
      </c>
      <c r="D19" s="41">
        <v>155</v>
      </c>
      <c r="E19" s="42">
        <v>155</v>
      </c>
      <c r="F19" s="41">
        <v>117</v>
      </c>
      <c r="G19" s="41">
        <v>117</v>
      </c>
      <c r="H19" s="41">
        <v>117</v>
      </c>
    </row>
    <row r="20" spans="1:15" ht="17.25" customHeight="1">
      <c r="A20" s="41"/>
      <c r="B20" s="8" t="s">
        <v>26</v>
      </c>
      <c r="C20" s="26">
        <v>121</v>
      </c>
      <c r="D20" s="41">
        <v>80.599999999999994</v>
      </c>
      <c r="E20" s="42">
        <v>80.599999999999994</v>
      </c>
      <c r="F20" s="41">
        <v>59.4</v>
      </c>
      <c r="G20" s="41">
        <v>59.4</v>
      </c>
      <c r="H20" s="41">
        <v>59.4</v>
      </c>
    </row>
    <row r="21" spans="1:15" ht="17.25" customHeight="1">
      <c r="A21" s="41"/>
      <c r="B21" s="8" t="s">
        <v>27</v>
      </c>
      <c r="C21" s="26">
        <v>122</v>
      </c>
      <c r="D21" s="41">
        <v>46.9</v>
      </c>
      <c r="E21" s="42">
        <v>46.9</v>
      </c>
      <c r="F21" s="41">
        <v>36.6</v>
      </c>
      <c r="G21" s="41">
        <v>36.6</v>
      </c>
      <c r="H21" s="41">
        <v>36.6</v>
      </c>
    </row>
    <row r="22" spans="1:15" ht="19.5" customHeight="1">
      <c r="A22" s="41"/>
      <c r="B22" s="19" t="s">
        <v>56</v>
      </c>
      <c r="C22" s="26">
        <v>124</v>
      </c>
      <c r="D22" s="41">
        <v>29.2</v>
      </c>
      <c r="E22" s="42">
        <v>29.2</v>
      </c>
      <c r="F22" s="41">
        <v>21.8</v>
      </c>
      <c r="G22" s="41">
        <v>21.8</v>
      </c>
      <c r="H22" s="41">
        <v>21.8</v>
      </c>
    </row>
    <row r="23" spans="1:15" ht="21" customHeight="1">
      <c r="A23" s="51" t="s">
        <v>61</v>
      </c>
      <c r="B23" s="45" t="s">
        <v>60</v>
      </c>
      <c r="C23" s="45"/>
      <c r="D23" s="50">
        <f>D24+D25+D26+D27+D28+D29+D30+D31+D32+D33+D34+D35</f>
        <v>14337.099999999999</v>
      </c>
      <c r="E23" s="50">
        <f t="shared" ref="E23:H23" si="0">E24+E25+E26+E27+E28+E29+E30+E31+E32+E33+E34+E35</f>
        <v>14337.099999999999</v>
      </c>
      <c r="F23" s="50">
        <f t="shared" si="0"/>
        <v>7744.2</v>
      </c>
      <c r="G23" s="50">
        <f t="shared" si="0"/>
        <v>7744.2</v>
      </c>
      <c r="H23" s="50">
        <f t="shared" si="0"/>
        <v>7577.7200000000012</v>
      </c>
    </row>
    <row r="24" spans="1:15" ht="16.5" customHeight="1">
      <c r="A24" s="8"/>
      <c r="B24" s="22" t="s">
        <v>0</v>
      </c>
      <c r="C24" s="26">
        <v>111</v>
      </c>
      <c r="D24" s="24">
        <v>10243.799999999999</v>
      </c>
      <c r="E24" s="24">
        <v>10243.799999999999</v>
      </c>
      <c r="F24" s="24">
        <v>5263</v>
      </c>
      <c r="G24" s="24">
        <v>5263</v>
      </c>
      <c r="H24" s="24">
        <v>5152.6000000000004</v>
      </c>
      <c r="I24" s="30"/>
      <c r="J24" s="30"/>
      <c r="K24" s="30"/>
      <c r="L24" s="30"/>
      <c r="M24" s="30"/>
      <c r="N24" s="30"/>
      <c r="O24" s="34"/>
    </row>
    <row r="25" spans="1:15" ht="17.25" customHeight="1">
      <c r="A25" s="8"/>
      <c r="B25" s="8" t="s">
        <v>25</v>
      </c>
      <c r="C25" s="26">
        <v>113</v>
      </c>
      <c r="D25" s="24">
        <v>735</v>
      </c>
      <c r="E25" s="24">
        <v>735</v>
      </c>
      <c r="F25" s="24">
        <v>650.20000000000005</v>
      </c>
      <c r="G25" s="24">
        <v>650.20000000000005</v>
      </c>
      <c r="H25" s="24">
        <v>650.20000000000005</v>
      </c>
      <c r="I25" s="30"/>
      <c r="J25" s="30"/>
      <c r="O25" s="34"/>
    </row>
    <row r="26" spans="1:15" ht="17.25" customHeight="1">
      <c r="A26" s="8"/>
      <c r="B26" s="8" t="s">
        <v>26</v>
      </c>
      <c r="C26" s="26">
        <v>121</v>
      </c>
      <c r="D26" s="24">
        <v>659.8</v>
      </c>
      <c r="E26" s="24">
        <v>659.8</v>
      </c>
      <c r="F26" s="24">
        <v>378</v>
      </c>
      <c r="G26" s="24">
        <v>378</v>
      </c>
      <c r="H26" s="24">
        <v>344.3</v>
      </c>
      <c r="I26" s="30"/>
      <c r="J26" s="35"/>
      <c r="O26" s="36"/>
    </row>
    <row r="27" spans="1:15" ht="15.75" customHeight="1">
      <c r="A27" s="8"/>
      <c r="B27" s="8" t="s">
        <v>27</v>
      </c>
      <c r="C27" s="26">
        <v>122</v>
      </c>
      <c r="D27" s="24">
        <v>273.2</v>
      </c>
      <c r="E27" s="24">
        <v>273.2</v>
      </c>
      <c r="F27" s="24">
        <v>155</v>
      </c>
      <c r="G27" s="24">
        <v>155</v>
      </c>
      <c r="H27" s="24">
        <v>133.5</v>
      </c>
      <c r="I27" s="30"/>
      <c r="J27" s="30"/>
      <c r="O27" s="34"/>
    </row>
    <row r="28" spans="1:15" ht="15.75" customHeight="1">
      <c r="A28" s="8"/>
      <c r="B28" s="19" t="s">
        <v>56</v>
      </c>
      <c r="C28" s="26">
        <v>124</v>
      </c>
      <c r="D28" s="24">
        <v>165.6</v>
      </c>
      <c r="E28" s="24">
        <v>165.6</v>
      </c>
      <c r="F28" s="24">
        <v>94</v>
      </c>
      <c r="G28" s="24">
        <v>94</v>
      </c>
      <c r="H28" s="24">
        <v>82.3</v>
      </c>
      <c r="I28" s="30"/>
      <c r="J28" s="30"/>
      <c r="O28" s="34"/>
    </row>
    <row r="29" spans="1:15" ht="16.5" customHeight="1">
      <c r="A29" s="8"/>
      <c r="B29" s="8" t="s">
        <v>29</v>
      </c>
      <c r="C29" s="26">
        <v>149</v>
      </c>
      <c r="D29" s="24">
        <v>221</v>
      </c>
      <c r="E29" s="24">
        <v>221</v>
      </c>
      <c r="F29" s="24">
        <v>152</v>
      </c>
      <c r="G29" s="24">
        <v>152</v>
      </c>
      <c r="H29" s="24">
        <v>153.38</v>
      </c>
      <c r="I29" s="30"/>
      <c r="O29" s="34"/>
    </row>
    <row r="30" spans="1:15" ht="18" customHeight="1">
      <c r="A30" s="8"/>
      <c r="B30" s="8" t="s">
        <v>30</v>
      </c>
      <c r="C30" s="26">
        <v>151</v>
      </c>
      <c r="D30" s="24">
        <v>265.8</v>
      </c>
      <c r="E30" s="24">
        <v>265.8</v>
      </c>
      <c r="F30" s="24">
        <v>165</v>
      </c>
      <c r="G30" s="24">
        <v>165</v>
      </c>
      <c r="H30" s="24">
        <v>138.1</v>
      </c>
      <c r="I30" s="30"/>
      <c r="J30" s="30"/>
      <c r="O30" s="34"/>
    </row>
    <row r="31" spans="1:15" ht="18" customHeight="1">
      <c r="A31" s="8"/>
      <c r="B31" s="8" t="s">
        <v>31</v>
      </c>
      <c r="C31" s="26">
        <v>152</v>
      </c>
      <c r="D31" s="24">
        <v>343</v>
      </c>
      <c r="E31" s="24">
        <v>343</v>
      </c>
      <c r="F31" s="24">
        <v>147</v>
      </c>
      <c r="G31" s="24">
        <v>147</v>
      </c>
      <c r="H31" s="24">
        <v>161.04</v>
      </c>
      <c r="I31" s="30"/>
      <c r="J31" s="30"/>
      <c r="O31" s="34"/>
    </row>
    <row r="32" spans="1:15" ht="17.25" customHeight="1">
      <c r="A32" s="8"/>
      <c r="B32" s="8" t="s">
        <v>54</v>
      </c>
      <c r="C32" s="26">
        <v>159</v>
      </c>
      <c r="D32" s="24">
        <v>676.5</v>
      </c>
      <c r="E32" s="24">
        <v>676.5</v>
      </c>
      <c r="F32" s="24">
        <v>276.5</v>
      </c>
      <c r="G32" s="24">
        <v>276.5</v>
      </c>
      <c r="H32" s="24">
        <v>359.8</v>
      </c>
      <c r="I32" s="30"/>
      <c r="O32" s="34"/>
    </row>
    <row r="33" spans="1:15" ht="30" customHeight="1">
      <c r="A33" s="8"/>
      <c r="B33" s="19" t="s">
        <v>32</v>
      </c>
      <c r="C33" s="26">
        <v>161</v>
      </c>
      <c r="D33" s="24">
        <v>460.9</v>
      </c>
      <c r="E33" s="24">
        <v>460.9</v>
      </c>
      <c r="F33" s="24">
        <v>171</v>
      </c>
      <c r="G33" s="24">
        <v>171</v>
      </c>
      <c r="H33" s="24">
        <v>110</v>
      </c>
      <c r="I33" s="30"/>
      <c r="J33" s="30"/>
      <c r="O33" s="34"/>
    </row>
    <row r="34" spans="1:15" ht="30" customHeight="1">
      <c r="A34" s="8"/>
      <c r="B34" s="19" t="s">
        <v>62</v>
      </c>
      <c r="C34" s="26">
        <v>414</v>
      </c>
      <c r="D34" s="24">
        <v>42.5</v>
      </c>
      <c r="E34" s="24">
        <v>42.5</v>
      </c>
      <c r="F34" s="24">
        <v>42.5</v>
      </c>
      <c r="G34" s="24">
        <v>42.5</v>
      </c>
      <c r="H34" s="24">
        <v>42.5</v>
      </c>
      <c r="I34" s="30"/>
      <c r="J34" s="30"/>
      <c r="O34" s="34"/>
    </row>
    <row r="35" spans="1:15" ht="30" customHeight="1">
      <c r="A35" s="8"/>
      <c r="B35" s="19" t="s">
        <v>63</v>
      </c>
      <c r="C35" s="26">
        <v>416</v>
      </c>
      <c r="D35" s="24">
        <v>250</v>
      </c>
      <c r="E35" s="24">
        <v>250</v>
      </c>
      <c r="F35" s="24">
        <v>250</v>
      </c>
      <c r="G35" s="24">
        <v>250</v>
      </c>
      <c r="H35" s="24">
        <v>250</v>
      </c>
      <c r="I35" s="30"/>
      <c r="J35" s="30"/>
      <c r="O35" s="34"/>
    </row>
    <row r="36" spans="1:15" ht="30" customHeight="1">
      <c r="A36" s="46" t="s">
        <v>64</v>
      </c>
      <c r="B36" s="19" t="s">
        <v>65</v>
      </c>
      <c r="C36" s="26"/>
      <c r="D36" s="24">
        <f>D37</f>
        <v>12259</v>
      </c>
      <c r="E36" s="24">
        <f>E37</f>
        <v>12259</v>
      </c>
      <c r="F36" s="24"/>
      <c r="G36" s="24"/>
      <c r="H36" s="24"/>
      <c r="I36" s="30"/>
      <c r="J36" s="30"/>
      <c r="O36" s="34"/>
    </row>
    <row r="37" spans="1:15" ht="30" customHeight="1">
      <c r="A37" s="46"/>
      <c r="B37" s="19" t="s">
        <v>66</v>
      </c>
      <c r="C37" s="26"/>
      <c r="D37" s="24">
        <v>12259</v>
      </c>
      <c r="E37" s="24">
        <v>12259</v>
      </c>
      <c r="F37" s="24"/>
      <c r="G37" s="24"/>
      <c r="H37" s="24"/>
      <c r="I37" s="30"/>
      <c r="J37" s="30"/>
      <c r="O37" s="34"/>
    </row>
    <row r="38" spans="1:15" ht="30" customHeight="1">
      <c r="A38" s="46"/>
      <c r="B38" s="19" t="s">
        <v>67</v>
      </c>
      <c r="C38" s="26">
        <v>413</v>
      </c>
      <c r="D38" s="24">
        <v>12259</v>
      </c>
      <c r="E38" s="24">
        <v>12259</v>
      </c>
      <c r="F38" s="24"/>
      <c r="G38" s="24"/>
      <c r="H38" s="24"/>
      <c r="I38" s="30"/>
      <c r="J38" s="30"/>
      <c r="O38" s="34"/>
    </row>
    <row r="39" spans="1:15" ht="18" customHeight="1">
      <c r="A39" s="8"/>
      <c r="B39" s="45" t="s">
        <v>28</v>
      </c>
      <c r="C39" s="47"/>
      <c r="D39" s="48">
        <f>D17+D23+D36</f>
        <v>28358.3</v>
      </c>
      <c r="E39" s="48">
        <f>E17+E23+E36</f>
        <v>28358.3</v>
      </c>
      <c r="F39" s="48">
        <f>F17+F23</f>
        <v>9114</v>
      </c>
      <c r="G39" s="48">
        <f>G17+G23</f>
        <v>9114</v>
      </c>
      <c r="H39" s="48">
        <f>H17+H23</f>
        <v>8947.52</v>
      </c>
      <c r="I39" s="32"/>
      <c r="J39" s="36"/>
      <c r="K39" s="36"/>
      <c r="L39" s="36"/>
      <c r="M39" s="36"/>
      <c r="N39" s="36"/>
      <c r="O39" s="36"/>
    </row>
    <row r="40" spans="1:15" ht="15.75">
      <c r="E40" s="49"/>
      <c r="I40" s="31"/>
    </row>
    <row r="41" spans="1:15">
      <c r="B41" s="23" t="s">
        <v>33</v>
      </c>
      <c r="C41" s="23"/>
      <c r="D41" s="23" t="s">
        <v>34</v>
      </c>
      <c r="E41" s="23"/>
    </row>
    <row r="42" spans="1:15">
      <c r="B42" s="23" t="s">
        <v>35</v>
      </c>
      <c r="C42" s="23"/>
      <c r="D42" s="23" t="s">
        <v>36</v>
      </c>
      <c r="E42" s="23"/>
    </row>
    <row r="43" spans="1:15">
      <c r="B43" s="23"/>
      <c r="C43" s="23"/>
      <c r="D43" s="23"/>
      <c r="E43" s="23"/>
    </row>
    <row r="44" spans="1:15">
      <c r="B44" s="23"/>
      <c r="C44" s="23"/>
      <c r="D44" s="23"/>
      <c r="E44" s="23"/>
    </row>
    <row r="45" spans="1:15">
      <c r="B45" s="23"/>
      <c r="C45" s="23"/>
      <c r="D45" s="23"/>
      <c r="E45" s="23"/>
    </row>
    <row r="46" spans="1:15">
      <c r="B46" s="23"/>
      <c r="C46" s="23"/>
      <c r="D46" s="23"/>
      <c r="E46" s="23"/>
    </row>
  </sheetData>
  <mergeCells count="11">
    <mergeCell ref="A15:A16"/>
    <mergeCell ref="B15:B16"/>
    <mergeCell ref="C15:C16"/>
    <mergeCell ref="D15:D16"/>
    <mergeCell ref="E15:F15"/>
    <mergeCell ref="H15:H16"/>
    <mergeCell ref="D8:G8"/>
    <mergeCell ref="D9:G9"/>
    <mergeCell ref="D10:G10"/>
    <mergeCell ref="D11:G11"/>
    <mergeCell ref="G15:G16"/>
  </mergeCells>
  <phoneticPr fontId="3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selection activeCell="T36" sqref="T36"/>
    </sheetView>
  </sheetViews>
  <sheetFormatPr defaultRowHeight="12.75"/>
  <cols>
    <col min="1" max="2" width="6.5703125" customWidth="1"/>
    <col min="3" max="3" width="6.28515625" customWidth="1"/>
    <col min="4" max="4" width="7" customWidth="1"/>
    <col min="5" max="5" width="7.28515625" customWidth="1"/>
    <col min="6" max="6" width="6.85546875" customWidth="1"/>
    <col min="7" max="7" width="7.28515625" customWidth="1"/>
    <col min="8" max="8" width="7.42578125" customWidth="1"/>
    <col min="9" max="9" width="6.7109375" customWidth="1"/>
    <col min="10" max="10" width="6.85546875" customWidth="1"/>
    <col min="11" max="11" width="7.5703125" customWidth="1"/>
    <col min="12" max="12" width="7.140625" customWidth="1"/>
    <col min="13" max="13" width="6.85546875" customWidth="1"/>
    <col min="14" max="14" width="7.42578125" customWidth="1"/>
    <col min="15" max="17" width="6.85546875" customWidth="1"/>
    <col min="18" max="19" width="6.42578125" customWidth="1"/>
    <col min="20" max="21" width="7.42578125" customWidth="1"/>
  </cols>
  <sheetData>
    <row r="1" spans="1:26">
      <c r="A1" s="62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6">
      <c r="A2" s="62" t="s">
        <v>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4" spans="1:26">
      <c r="B4" t="s">
        <v>48</v>
      </c>
      <c r="C4" t="s">
        <v>49</v>
      </c>
      <c r="E4" s="23" t="s">
        <v>68</v>
      </c>
      <c r="F4" s="23"/>
      <c r="G4" s="23"/>
      <c r="H4" s="23"/>
    </row>
    <row r="5" spans="1:26">
      <c r="A5" s="20" t="s">
        <v>38</v>
      </c>
      <c r="B5" s="60" t="s">
        <v>41</v>
      </c>
      <c r="C5" s="61"/>
      <c r="D5" s="60" t="s">
        <v>46</v>
      </c>
      <c r="E5" s="61"/>
      <c r="F5" s="60" t="s">
        <v>47</v>
      </c>
      <c r="G5" s="61"/>
      <c r="H5" s="60" t="s">
        <v>58</v>
      </c>
      <c r="I5" s="61"/>
      <c r="J5" s="60" t="s">
        <v>43</v>
      </c>
      <c r="K5" s="61"/>
      <c r="L5" s="60" t="s">
        <v>44</v>
      </c>
      <c r="M5" s="61"/>
      <c r="N5" s="60" t="s">
        <v>45</v>
      </c>
      <c r="O5" s="61"/>
      <c r="P5" s="60">
        <v>3151</v>
      </c>
      <c r="Q5" s="61"/>
      <c r="R5" s="60">
        <v>3152</v>
      </c>
      <c r="S5" s="61"/>
      <c r="T5" s="60" t="s">
        <v>28</v>
      </c>
      <c r="U5" s="63"/>
      <c r="V5" s="31"/>
      <c r="W5" s="31"/>
      <c r="X5" s="31"/>
      <c r="Y5" s="31"/>
      <c r="Z5" s="31"/>
    </row>
    <row r="6" spans="1:26">
      <c r="A6" s="20"/>
      <c r="B6" s="21" t="s">
        <v>39</v>
      </c>
      <c r="C6" s="21" t="s">
        <v>40</v>
      </c>
      <c r="D6" s="21" t="s">
        <v>39</v>
      </c>
      <c r="E6" s="21" t="s">
        <v>40</v>
      </c>
      <c r="F6" s="21" t="s">
        <v>39</v>
      </c>
      <c r="G6" s="21" t="s">
        <v>40</v>
      </c>
      <c r="H6" s="21" t="s">
        <v>39</v>
      </c>
      <c r="I6" s="21" t="s">
        <v>40</v>
      </c>
      <c r="J6" s="21" t="s">
        <v>39</v>
      </c>
      <c r="K6" s="21" t="s">
        <v>40</v>
      </c>
      <c r="L6" s="21" t="s">
        <v>39</v>
      </c>
      <c r="M6" s="21" t="s">
        <v>40</v>
      </c>
      <c r="N6" s="21" t="s">
        <v>39</v>
      </c>
      <c r="O6" s="21" t="s">
        <v>40</v>
      </c>
      <c r="P6" s="21" t="s">
        <v>39</v>
      </c>
      <c r="Q6" s="21" t="s">
        <v>40</v>
      </c>
      <c r="R6" s="21" t="s">
        <v>39</v>
      </c>
      <c r="S6" s="21" t="s">
        <v>40</v>
      </c>
      <c r="T6" s="21" t="s">
        <v>39</v>
      </c>
      <c r="U6" s="37" t="s">
        <v>40</v>
      </c>
      <c r="V6" s="31"/>
      <c r="W6" s="31"/>
      <c r="X6" s="31"/>
      <c r="Y6" s="31"/>
      <c r="Z6" s="31"/>
    </row>
    <row r="7" spans="1:26">
      <c r="A7" s="20">
        <v>111</v>
      </c>
      <c r="B7" s="20"/>
      <c r="C7" s="20"/>
      <c r="D7" s="20"/>
      <c r="E7" s="20"/>
      <c r="F7" s="20">
        <v>62.2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>
        <f>B7+D7+F7+H7+J7+L7+N7</f>
        <v>62.2</v>
      </c>
      <c r="U7" s="38">
        <f>C7+E7+G7+I7+K7+M7+O7</f>
        <v>0</v>
      </c>
      <c r="V7" s="31"/>
      <c r="W7" s="31"/>
      <c r="X7" s="31"/>
      <c r="Y7" s="31"/>
      <c r="Z7" s="31"/>
    </row>
    <row r="8" spans="1:26">
      <c r="A8" s="20">
        <v>113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>
        <f t="shared" ref="T8:T16" si="0">B8+D8+F8+H8+J8+L8+N8</f>
        <v>0</v>
      </c>
      <c r="U8" s="38">
        <f t="shared" ref="U8:U16" si="1">C8+E8+G8+I8+K8+M8+O8</f>
        <v>0</v>
      </c>
      <c r="V8" s="31"/>
      <c r="W8" s="31"/>
      <c r="X8" s="31"/>
      <c r="Y8" s="31"/>
      <c r="Z8" s="31"/>
    </row>
    <row r="9" spans="1:26">
      <c r="A9" s="20">
        <v>121</v>
      </c>
      <c r="B9" s="20">
        <v>0.2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>
        <f t="shared" si="0"/>
        <v>0.2</v>
      </c>
      <c r="U9" s="38">
        <f t="shared" si="1"/>
        <v>0</v>
      </c>
      <c r="V9" s="31"/>
      <c r="W9" s="31"/>
      <c r="X9" s="31"/>
      <c r="Y9" s="31"/>
      <c r="Z9" s="31"/>
    </row>
    <row r="10" spans="1:26">
      <c r="A10" s="20">
        <v>122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>
        <v>0.8</v>
      </c>
      <c r="M10" s="20"/>
      <c r="N10" s="20"/>
      <c r="O10" s="20"/>
      <c r="P10" s="20"/>
      <c r="Q10" s="20"/>
      <c r="R10" s="20"/>
      <c r="S10" s="20"/>
      <c r="T10" s="20">
        <f t="shared" si="0"/>
        <v>0.8</v>
      </c>
      <c r="U10" s="38">
        <f t="shared" si="1"/>
        <v>0</v>
      </c>
      <c r="V10" s="31"/>
      <c r="W10" s="31"/>
      <c r="X10" s="31"/>
      <c r="Y10" s="31"/>
      <c r="Z10" s="31"/>
    </row>
    <row r="11" spans="1:26">
      <c r="A11" s="20">
        <v>124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v>0.4</v>
      </c>
      <c r="Q11" s="20"/>
      <c r="R11" s="20"/>
      <c r="S11" s="20"/>
      <c r="T11" s="20">
        <f>B11+D11+F11+H11+J11+L11+N11+P11</f>
        <v>0.4</v>
      </c>
      <c r="U11" s="38">
        <f t="shared" si="1"/>
        <v>0</v>
      </c>
      <c r="V11" s="31"/>
      <c r="W11" s="31"/>
      <c r="X11" s="31"/>
      <c r="Y11" s="31"/>
      <c r="Z11" s="31"/>
    </row>
    <row r="12" spans="1:26">
      <c r="A12" s="20">
        <v>149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>
        <f t="shared" si="0"/>
        <v>0</v>
      </c>
      <c r="U12" s="38">
        <f t="shared" si="1"/>
        <v>0</v>
      </c>
      <c r="V12" s="31"/>
      <c r="W12" s="31"/>
      <c r="X12" s="31"/>
      <c r="Y12" s="31"/>
      <c r="Z12" s="31"/>
    </row>
    <row r="13" spans="1:26">
      <c r="A13" s="20">
        <v>151</v>
      </c>
      <c r="B13" s="20"/>
      <c r="C13" s="20"/>
      <c r="D13" s="20"/>
      <c r="E13" s="20"/>
      <c r="F13" s="20"/>
      <c r="G13" s="20"/>
      <c r="H13" s="20">
        <v>4.2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>
        <f t="shared" si="0"/>
        <v>4.2</v>
      </c>
      <c r="U13" s="38">
        <f t="shared" si="1"/>
        <v>0</v>
      </c>
      <c r="V13" s="31"/>
      <c r="W13" s="31"/>
      <c r="X13" s="31"/>
      <c r="Y13" s="31"/>
      <c r="Z13" s="31"/>
    </row>
    <row r="14" spans="1:26">
      <c r="A14" s="20">
        <v>152</v>
      </c>
      <c r="B14" s="20"/>
      <c r="C14" s="20"/>
      <c r="D14" s="20"/>
      <c r="E14" s="20"/>
      <c r="F14" s="20"/>
      <c r="G14" s="20"/>
      <c r="H14" s="20"/>
      <c r="I14" s="20">
        <v>0.06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>
        <f t="shared" si="0"/>
        <v>0</v>
      </c>
      <c r="U14" s="38">
        <f t="shared" si="1"/>
        <v>0.06</v>
      </c>
      <c r="V14" s="31"/>
      <c r="W14" s="31"/>
      <c r="X14" s="31"/>
      <c r="Y14" s="31"/>
      <c r="Z14" s="31"/>
    </row>
    <row r="15" spans="1:26">
      <c r="A15" s="20">
        <v>159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>
        <f t="shared" si="0"/>
        <v>0</v>
      </c>
      <c r="U15" s="38">
        <f t="shared" si="1"/>
        <v>0</v>
      </c>
      <c r="V15" s="31"/>
      <c r="W15" s="31"/>
      <c r="X15" s="31"/>
      <c r="Y15" s="31"/>
      <c r="Z15" s="31"/>
    </row>
    <row r="16" spans="1:26">
      <c r="A16" s="20">
        <v>161</v>
      </c>
      <c r="B16" s="20"/>
      <c r="C16" s="20"/>
      <c r="D16" s="20">
        <v>0.1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>
        <f t="shared" si="0"/>
        <v>0.1</v>
      </c>
      <c r="U16" s="38">
        <f t="shared" si="1"/>
        <v>0</v>
      </c>
      <c r="V16" s="31"/>
      <c r="W16" s="31"/>
      <c r="X16" s="31"/>
      <c r="Y16" s="31"/>
      <c r="Z16" s="31"/>
    </row>
    <row r="17" spans="1:26">
      <c r="A17" s="25" t="s">
        <v>53</v>
      </c>
      <c r="B17" s="20">
        <f t="shared" ref="B17:U17" si="2">SUM(B7:B16)</f>
        <v>0.2</v>
      </c>
      <c r="C17" s="20">
        <f t="shared" si="2"/>
        <v>0</v>
      </c>
      <c r="D17" s="20">
        <f t="shared" si="2"/>
        <v>0.1</v>
      </c>
      <c r="E17" s="20">
        <f t="shared" si="2"/>
        <v>0</v>
      </c>
      <c r="F17" s="20">
        <f t="shared" si="2"/>
        <v>62.2</v>
      </c>
      <c r="G17" s="20">
        <f t="shared" si="2"/>
        <v>0</v>
      </c>
      <c r="H17" s="20">
        <f t="shared" si="2"/>
        <v>4.2</v>
      </c>
      <c r="I17" s="20">
        <f t="shared" si="2"/>
        <v>0.06</v>
      </c>
      <c r="J17" s="20">
        <f t="shared" si="2"/>
        <v>0</v>
      </c>
      <c r="K17" s="20">
        <f t="shared" si="2"/>
        <v>0</v>
      </c>
      <c r="L17" s="20">
        <f t="shared" si="2"/>
        <v>0.8</v>
      </c>
      <c r="M17" s="20">
        <f t="shared" si="2"/>
        <v>0</v>
      </c>
      <c r="N17" s="20">
        <f t="shared" si="2"/>
        <v>0</v>
      </c>
      <c r="O17" s="20">
        <f t="shared" si="2"/>
        <v>0</v>
      </c>
      <c r="P17" s="20">
        <f t="shared" si="2"/>
        <v>0.4</v>
      </c>
      <c r="Q17" s="20">
        <f t="shared" si="2"/>
        <v>0</v>
      </c>
      <c r="R17" s="20"/>
      <c r="S17" s="20"/>
      <c r="T17" s="20">
        <f t="shared" si="2"/>
        <v>67.899999999999991</v>
      </c>
      <c r="U17" s="38">
        <f t="shared" si="2"/>
        <v>0.06</v>
      </c>
      <c r="V17" s="31"/>
      <c r="W17" s="31"/>
      <c r="X17" s="31"/>
      <c r="Y17" s="31"/>
      <c r="Z17" s="31"/>
    </row>
    <row r="18" spans="1:26">
      <c r="T18" s="29"/>
      <c r="U18" s="39"/>
      <c r="V18" s="31"/>
      <c r="W18" s="31"/>
      <c r="X18" s="31"/>
      <c r="Y18" s="31"/>
      <c r="Z18" s="31"/>
    </row>
    <row r="19" spans="1:26">
      <c r="V19" s="31"/>
      <c r="W19" s="31"/>
      <c r="X19" s="31"/>
      <c r="Y19" s="31"/>
      <c r="Z19" s="31"/>
    </row>
    <row r="20" spans="1:26">
      <c r="A20" s="62" t="s">
        <v>37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31"/>
      <c r="W20" s="31"/>
      <c r="X20" s="31"/>
      <c r="Y20" s="31"/>
      <c r="Z20" s="31"/>
    </row>
    <row r="21" spans="1:26">
      <c r="A21" s="62" t="s">
        <v>42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31"/>
      <c r="W21" s="31"/>
      <c r="X21" s="31"/>
      <c r="Y21" s="31"/>
      <c r="Z21" s="31"/>
    </row>
    <row r="22" spans="1:26">
      <c r="V22" s="31"/>
      <c r="W22" s="31"/>
      <c r="X22" s="31"/>
      <c r="Y22" s="31"/>
      <c r="Z22" s="31"/>
    </row>
    <row r="23" spans="1:26">
      <c r="B23" t="s">
        <v>49</v>
      </c>
      <c r="C23" t="s">
        <v>48</v>
      </c>
      <c r="E23" s="23" t="s">
        <v>69</v>
      </c>
      <c r="F23" s="23"/>
      <c r="G23" s="23"/>
      <c r="H23" s="23"/>
      <c r="V23" s="31"/>
      <c r="W23" s="31"/>
      <c r="X23" s="31"/>
      <c r="Y23" s="31"/>
      <c r="Z23" s="31"/>
    </row>
    <row r="24" spans="1:26">
      <c r="A24" s="20" t="s">
        <v>38</v>
      </c>
      <c r="B24" s="60" t="s">
        <v>41</v>
      </c>
      <c r="C24" s="61"/>
      <c r="D24" s="60" t="s">
        <v>46</v>
      </c>
      <c r="E24" s="61"/>
      <c r="F24" s="60" t="s">
        <v>47</v>
      </c>
      <c r="G24" s="61"/>
      <c r="H24" s="60" t="s">
        <v>58</v>
      </c>
      <c r="I24" s="61"/>
      <c r="J24" s="60" t="s">
        <v>43</v>
      </c>
      <c r="K24" s="61"/>
      <c r="L24" s="60" t="s">
        <v>44</v>
      </c>
      <c r="M24" s="61"/>
      <c r="N24" s="60" t="s">
        <v>45</v>
      </c>
      <c r="O24" s="61"/>
      <c r="P24" s="60">
        <v>3151</v>
      </c>
      <c r="Q24" s="61"/>
      <c r="R24" s="60">
        <v>3152</v>
      </c>
      <c r="S24" s="61"/>
      <c r="T24" s="60" t="s">
        <v>28</v>
      </c>
      <c r="U24" s="63"/>
      <c r="V24" s="31"/>
      <c r="W24" s="31"/>
      <c r="X24" s="31"/>
      <c r="Y24" s="31"/>
      <c r="Z24" s="31"/>
    </row>
    <row r="25" spans="1:26">
      <c r="A25" s="20"/>
      <c r="B25" s="21" t="s">
        <v>39</v>
      </c>
      <c r="C25" s="21" t="s">
        <v>40</v>
      </c>
      <c r="D25" s="21" t="s">
        <v>39</v>
      </c>
      <c r="E25" s="21" t="s">
        <v>40</v>
      </c>
      <c r="F25" s="21" t="s">
        <v>39</v>
      </c>
      <c r="G25" s="21" t="s">
        <v>40</v>
      </c>
      <c r="H25" s="21" t="s">
        <v>39</v>
      </c>
      <c r="I25" s="21" t="s">
        <v>40</v>
      </c>
      <c r="J25" s="21" t="s">
        <v>39</v>
      </c>
      <c r="K25" s="21" t="s">
        <v>40</v>
      </c>
      <c r="L25" s="21" t="s">
        <v>39</v>
      </c>
      <c r="M25" s="21" t="s">
        <v>40</v>
      </c>
      <c r="N25" s="21" t="s">
        <v>39</v>
      </c>
      <c r="O25" s="21" t="s">
        <v>40</v>
      </c>
      <c r="P25" s="21" t="s">
        <v>39</v>
      </c>
      <c r="Q25" s="21" t="s">
        <v>40</v>
      </c>
      <c r="R25" s="21" t="s">
        <v>39</v>
      </c>
      <c r="S25" s="21" t="s">
        <v>40</v>
      </c>
      <c r="T25" s="21" t="s">
        <v>39</v>
      </c>
      <c r="U25" s="37" t="s">
        <v>40</v>
      </c>
      <c r="V25" s="31"/>
      <c r="W25" s="40"/>
      <c r="X25" s="40"/>
      <c r="Y25" s="31"/>
      <c r="Z25" s="31"/>
    </row>
    <row r="26" spans="1:26">
      <c r="A26" s="20">
        <v>111</v>
      </c>
      <c r="B26" s="20"/>
      <c r="C26" s="20"/>
      <c r="D26" s="20"/>
      <c r="E26" s="20"/>
      <c r="F26" s="20">
        <v>118.8</v>
      </c>
      <c r="G26" s="20"/>
      <c r="H26" s="20"/>
      <c r="I26" s="20"/>
      <c r="J26" s="20">
        <v>53</v>
      </c>
      <c r="K26" s="20"/>
      <c r="L26" s="20"/>
      <c r="M26" s="20"/>
      <c r="N26" s="20">
        <v>0.7</v>
      </c>
      <c r="O26" s="20"/>
      <c r="P26" s="20"/>
      <c r="Q26" s="20"/>
      <c r="R26" s="20">
        <v>0.1</v>
      </c>
      <c r="S26" s="20"/>
      <c r="T26" s="20">
        <f>B26+D26+F26+H26+J26+L26+N26+P26+R26</f>
        <v>172.6</v>
      </c>
      <c r="U26" s="38">
        <f>C26+E26+G26+I26+K26+M26+O26+Q26+S26</f>
        <v>0</v>
      </c>
      <c r="V26" s="31"/>
      <c r="W26" s="31"/>
      <c r="X26" s="31"/>
      <c r="Y26" s="31"/>
      <c r="Z26" s="31"/>
    </row>
    <row r="27" spans="1:26">
      <c r="A27" s="20">
        <v>113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>
        <f t="shared" ref="T27:T35" si="3">B27+D27+F27+H27+J27+L27+N27+P27+R27</f>
        <v>0</v>
      </c>
      <c r="U27" s="38">
        <f t="shared" ref="U27:U35" si="4">C27+E27+G27+I27+K27+M27+O27+Q27+S27</f>
        <v>0</v>
      </c>
      <c r="V27" s="31"/>
      <c r="W27" s="31"/>
      <c r="X27" s="31"/>
      <c r="Y27" s="31"/>
      <c r="Z27" s="31"/>
    </row>
    <row r="28" spans="1:26">
      <c r="A28" s="20">
        <v>121</v>
      </c>
      <c r="B28" s="20">
        <v>33.9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>
        <f t="shared" si="3"/>
        <v>33.9</v>
      </c>
      <c r="U28" s="38">
        <f t="shared" si="4"/>
        <v>0</v>
      </c>
      <c r="V28" s="31"/>
      <c r="W28" s="31"/>
      <c r="X28" s="31"/>
      <c r="Y28" s="31"/>
      <c r="Z28" s="31"/>
    </row>
    <row r="29" spans="1:26">
      <c r="A29" s="20">
        <v>122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>
        <v>22.3</v>
      </c>
      <c r="M29" s="20"/>
      <c r="N29" s="20"/>
      <c r="O29" s="20"/>
      <c r="P29" s="20"/>
      <c r="Q29" s="20"/>
      <c r="R29" s="20"/>
      <c r="S29" s="20"/>
      <c r="T29" s="20">
        <f t="shared" si="3"/>
        <v>22.3</v>
      </c>
      <c r="U29" s="38">
        <f t="shared" si="4"/>
        <v>0</v>
      </c>
      <c r="V29" s="31"/>
      <c r="W29" s="31"/>
      <c r="X29" s="31"/>
      <c r="Y29" s="31"/>
      <c r="Z29" s="31"/>
    </row>
    <row r="30" spans="1:26">
      <c r="A30" s="20">
        <v>124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>
        <v>12.1</v>
      </c>
      <c r="Q30" s="20"/>
      <c r="R30" s="20"/>
      <c r="S30" s="20"/>
      <c r="T30" s="20">
        <f t="shared" si="3"/>
        <v>12.1</v>
      </c>
      <c r="U30" s="38">
        <f t="shared" si="4"/>
        <v>0</v>
      </c>
      <c r="V30" s="31"/>
      <c r="W30" s="31"/>
      <c r="X30" s="31"/>
      <c r="Y30" s="31"/>
      <c r="Z30" s="31"/>
    </row>
    <row r="31" spans="1:26">
      <c r="A31" s="20">
        <v>149</v>
      </c>
      <c r="B31" s="20"/>
      <c r="C31" s="20"/>
      <c r="D31" s="20"/>
      <c r="E31" s="20"/>
      <c r="F31" s="20"/>
      <c r="G31" s="20"/>
      <c r="H31" s="20"/>
      <c r="I31" s="20">
        <v>1.38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>
        <f t="shared" si="3"/>
        <v>0</v>
      </c>
      <c r="U31" s="38">
        <f t="shared" si="4"/>
        <v>1.38</v>
      </c>
      <c r="V31" s="31"/>
      <c r="W31" s="31"/>
      <c r="X31" s="31"/>
      <c r="Y31" s="31"/>
      <c r="Z31" s="31"/>
    </row>
    <row r="32" spans="1:26">
      <c r="A32" s="20">
        <v>151</v>
      </c>
      <c r="B32" s="20"/>
      <c r="C32" s="20"/>
      <c r="D32" s="20"/>
      <c r="E32" s="20"/>
      <c r="F32" s="20"/>
      <c r="G32" s="20"/>
      <c r="H32" s="20">
        <v>31.1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>
        <f t="shared" si="3"/>
        <v>31.1</v>
      </c>
      <c r="U32" s="38">
        <f t="shared" si="4"/>
        <v>0</v>
      </c>
      <c r="V32" s="31"/>
      <c r="W32" s="31"/>
      <c r="X32" s="31"/>
      <c r="Y32" s="31"/>
      <c r="Z32" s="31"/>
    </row>
    <row r="33" spans="1:26">
      <c r="A33" s="20">
        <v>152</v>
      </c>
      <c r="B33" s="20"/>
      <c r="C33" s="20"/>
      <c r="D33" s="20"/>
      <c r="E33" s="20"/>
      <c r="F33" s="20"/>
      <c r="G33" s="20"/>
      <c r="H33" s="20"/>
      <c r="I33" s="20">
        <v>14.1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>
        <f t="shared" si="3"/>
        <v>0</v>
      </c>
      <c r="U33" s="38">
        <f t="shared" si="4"/>
        <v>14.1</v>
      </c>
      <c r="V33" s="31"/>
      <c r="W33" s="31"/>
      <c r="X33" s="31"/>
      <c r="Y33" s="31"/>
      <c r="Z33" s="31"/>
    </row>
    <row r="34" spans="1:26">
      <c r="A34" s="20">
        <v>159</v>
      </c>
      <c r="B34" s="20"/>
      <c r="C34" s="20"/>
      <c r="D34" s="20"/>
      <c r="E34" s="20"/>
      <c r="F34" s="20"/>
      <c r="G34" s="20"/>
      <c r="H34" s="20"/>
      <c r="I34" s="20">
        <v>83.3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>
        <f t="shared" si="3"/>
        <v>0</v>
      </c>
      <c r="U34" s="38">
        <f t="shared" si="4"/>
        <v>83.3</v>
      </c>
    </row>
    <row r="35" spans="1:26">
      <c r="A35" s="20">
        <v>161</v>
      </c>
      <c r="B35" s="20"/>
      <c r="C35" s="20"/>
      <c r="D35" s="20">
        <v>61.6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>
        <f t="shared" si="3"/>
        <v>61.6</v>
      </c>
      <c r="U35" s="38">
        <f t="shared" si="4"/>
        <v>0</v>
      </c>
    </row>
    <row r="36" spans="1:26">
      <c r="A36" s="25"/>
      <c r="B36" s="20"/>
      <c r="C36" s="20">
        <f t="shared" ref="C36:U36" si="5">SUM(C26:C35)</f>
        <v>0</v>
      </c>
      <c r="D36" s="20">
        <f t="shared" si="5"/>
        <v>61.6</v>
      </c>
      <c r="E36" s="20">
        <f t="shared" si="5"/>
        <v>0</v>
      </c>
      <c r="F36" s="20">
        <f t="shared" si="5"/>
        <v>118.8</v>
      </c>
      <c r="G36" s="20">
        <f t="shared" si="5"/>
        <v>0</v>
      </c>
      <c r="H36" s="20">
        <f t="shared" si="5"/>
        <v>31.1</v>
      </c>
      <c r="I36" s="20">
        <f t="shared" si="5"/>
        <v>98.78</v>
      </c>
      <c r="J36" s="20">
        <f t="shared" si="5"/>
        <v>53</v>
      </c>
      <c r="K36" s="20">
        <f t="shared" si="5"/>
        <v>0</v>
      </c>
      <c r="L36" s="20">
        <f t="shared" si="5"/>
        <v>22.3</v>
      </c>
      <c r="M36" s="20">
        <f t="shared" si="5"/>
        <v>0</v>
      </c>
      <c r="N36" s="20">
        <f t="shared" si="5"/>
        <v>0.7</v>
      </c>
      <c r="O36" s="20">
        <f t="shared" si="5"/>
        <v>0</v>
      </c>
      <c r="P36" s="20">
        <f t="shared" si="5"/>
        <v>12.1</v>
      </c>
      <c r="Q36" s="20">
        <f t="shared" si="5"/>
        <v>0</v>
      </c>
      <c r="R36" s="20"/>
      <c r="S36" s="20"/>
      <c r="T36" s="20">
        <f t="shared" si="5"/>
        <v>333.6</v>
      </c>
      <c r="U36" s="20">
        <f t="shared" si="5"/>
        <v>98.78</v>
      </c>
    </row>
    <row r="37" spans="1:26">
      <c r="T37" s="29"/>
      <c r="U37" s="29"/>
    </row>
    <row r="39" spans="1:26">
      <c r="B39" t="s">
        <v>50</v>
      </c>
      <c r="F39" t="s">
        <v>36</v>
      </c>
    </row>
    <row r="43" spans="1:26">
      <c r="B43" t="s">
        <v>57</v>
      </c>
    </row>
  </sheetData>
  <mergeCells count="24">
    <mergeCell ref="T5:U5"/>
    <mergeCell ref="T24:U24"/>
    <mergeCell ref="J5:K5"/>
    <mergeCell ref="L5:M5"/>
    <mergeCell ref="N5:O5"/>
    <mergeCell ref="P5:Q5"/>
    <mergeCell ref="R5:S5"/>
    <mergeCell ref="R24:S24"/>
    <mergeCell ref="D5:E5"/>
    <mergeCell ref="N24:O24"/>
    <mergeCell ref="A1:U1"/>
    <mergeCell ref="A2:U2"/>
    <mergeCell ref="A20:U20"/>
    <mergeCell ref="A21:U21"/>
    <mergeCell ref="B24:C24"/>
    <mergeCell ref="D24:E24"/>
    <mergeCell ref="F24:G24"/>
    <mergeCell ref="H24:I24"/>
    <mergeCell ref="J24:K24"/>
    <mergeCell ref="L24:M24"/>
    <mergeCell ref="B5:C5"/>
    <mergeCell ref="F5:G5"/>
    <mergeCell ref="P24:Q24"/>
    <mergeCell ref="H5:I5"/>
  </mergeCells>
  <phoneticPr fontId="3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 Ф-2</vt:lpstr>
      <vt:lpstr>Взаимоувязка</vt:lpstr>
    </vt:vector>
  </TitlesOfParts>
  <Company>OblFinUprevlenie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Vasilenko</dc:creator>
  <cp:lastModifiedBy>Tatura</cp:lastModifiedBy>
  <cp:lastPrinted>2020-07-02T10:48:32Z</cp:lastPrinted>
  <dcterms:created xsi:type="dcterms:W3CDTF">2012-06-19T09:52:31Z</dcterms:created>
  <dcterms:modified xsi:type="dcterms:W3CDTF">2020-12-02T05:30:31Z</dcterms:modified>
</cp:coreProperties>
</file>